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J\A\HAMMER Lab\DrJosephHammer.com\Resources\"/>
    </mc:Choice>
  </mc:AlternateContent>
  <workbookProtection workbookAlgorithmName="SHA-512" workbookHashValue="Z9b9L0+AumL/vHbnkUkLH0bEyFXnlIzst3NwAnNNhQdEXGtjngSnU37fL0CzkfO9wDRsQfOdMrpCtdu/3Ens5w==" workbookSaltValue="k3TmWzTddbRCgtvPtw5/lw==" workbookSpinCount="100000" lockStructure="1"/>
  <bookViews>
    <workbookView xWindow="0" yWindow="0" windowWidth="22632" windowHeight="8772"/>
  </bookViews>
  <sheets>
    <sheet name="H Calculator" sheetId="1" r:id="rId1"/>
  </sheets>
  <calcPr calcId="171027"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6" i="1" l="1"/>
  <c r="D16" i="1"/>
  <c r="E16" i="1"/>
  <c r="D17" i="1"/>
  <c r="D18" i="1"/>
  <c r="D19" i="1"/>
  <c r="E19" i="1"/>
  <c r="D20" i="1"/>
  <c r="D21" i="1"/>
  <c r="D22" i="1"/>
  <c r="E22" i="1"/>
  <c r="D23" i="1"/>
  <c r="D15" i="1"/>
  <c r="D14" i="1"/>
  <c r="E14" i="1"/>
  <c r="D13" i="1"/>
  <c r="E13" i="1"/>
  <c r="F13" i="1"/>
  <c r="D12" i="1"/>
  <c r="E12" i="1"/>
  <c r="F12" i="1"/>
  <c r="D11" i="1"/>
  <c r="D10" i="1"/>
  <c r="D9" i="1"/>
  <c r="D8" i="1"/>
  <c r="E8" i="1"/>
  <c r="F8" i="1"/>
  <c r="D7" i="1"/>
  <c r="D6" i="1"/>
  <c r="D5" i="1"/>
  <c r="D4" i="1"/>
  <c r="F22" i="1"/>
  <c r="E7" i="1"/>
  <c r="F7" i="1"/>
  <c r="E21" i="1"/>
  <c r="F21" i="1"/>
  <c r="E20" i="1"/>
  <c r="F20" i="1"/>
  <c r="F19" i="1"/>
  <c r="E18" i="1"/>
  <c r="F18" i="1"/>
  <c r="E17" i="1"/>
  <c r="F17" i="1"/>
  <c r="F16" i="1"/>
  <c r="E15" i="1"/>
  <c r="F15" i="1"/>
  <c r="F14" i="1"/>
  <c r="E23" i="1"/>
  <c r="F23" i="1"/>
  <c r="E6" i="1"/>
  <c r="F6" i="1"/>
  <c r="E11" i="1"/>
  <c r="F11" i="1"/>
  <c r="E4" i="1"/>
  <c r="F4" i="1"/>
  <c r="E9" i="1"/>
  <c r="F9" i="1"/>
  <c r="E5" i="1"/>
  <c r="F5" i="1"/>
  <c r="E10" i="1"/>
  <c r="F10" i="1"/>
  <c r="F24" i="1"/>
  <c r="B25" i="1"/>
</calcChain>
</file>

<file path=xl/sharedStrings.xml><?xml version="1.0" encoding="utf-8"?>
<sst xmlns="http://schemas.openxmlformats.org/spreadsheetml/2006/main" count="38" uniqueCount="38">
  <si>
    <t>squared loadings on factor</t>
  </si>
  <si>
    <t>1 minus squared loadings on general factor</t>
  </si>
  <si>
    <t>sum of ratios of items' squared loading TO 1 minus squared loadings</t>
  </si>
  <si>
    <t>sum</t>
  </si>
  <si>
    <t>Loading #1</t>
  </si>
  <si>
    <t>Loading #2</t>
  </si>
  <si>
    <t>Loading #3</t>
  </si>
  <si>
    <t>Loading #4</t>
  </si>
  <si>
    <t>Loading #5</t>
  </si>
  <si>
    <t>Loading #6</t>
  </si>
  <si>
    <t>Loading #7</t>
  </si>
  <si>
    <t>Loading #8</t>
  </si>
  <si>
    <t>Loading #9</t>
  </si>
  <si>
    <t>Loading #10</t>
  </si>
  <si>
    <t>Loading #11</t>
  </si>
  <si>
    <t>Loading #12</t>
  </si>
  <si>
    <t>Loading #13</t>
  </si>
  <si>
    <t>Loading #14</t>
  </si>
  <si>
    <t>Loading #15</t>
  </si>
  <si>
    <t>Loading #16</t>
  </si>
  <si>
    <t>Loading #17</t>
  </si>
  <si>
    <t>Loading #18</t>
  </si>
  <si>
    <t>Loading #19</t>
  </si>
  <si>
    <t>Loading #20</t>
  </si>
  <si>
    <t>Construct Replicability (H) Calculator</t>
  </si>
  <si>
    <t>Construct Replicability (H) index =</t>
  </si>
  <si>
    <t>Number of loadings used to calculate H index =</t>
  </si>
  <si>
    <t>Standardized loadings on the factor in question should be copied and pasted into Column B.  If the factor in question has 10 standardized factor loadings (i.e., 10 items), fill in the first 10 cells with those values, and leave the rest of the cells blank (e.g., cells for Loadings #11 and onward).  If 15 standardized factor loadings, fill in the first 15 cells, leaving the rest blank.  The Calculator cannot handle calculations for factors with more than 20 item loadings.</t>
  </si>
  <si>
    <t xml:space="preserve">http://dx.doi.org/10.1080/00223891.2015.1089249 </t>
  </si>
  <si>
    <t>Created by Dr. Joseph H. Hammer (www.DrJosephHammer.com)</t>
  </si>
  <si>
    <t>How to Cite this Calculator (APA Style, 6th Edition)</t>
  </si>
  <si>
    <t xml:space="preserve">Link to this Rodriguez et al. (2016) article: </t>
  </si>
  <si>
    <r>
      <t xml:space="preserve">Hammer, J. H. (2016, October). Construct Replicability Calculator: A Microsoft Excel-based tool to calculate the Hancock and Mueller (2001) H index. Available from </t>
    </r>
    <r>
      <rPr>
        <sz val="11"/>
        <color rgb="FF0070C0"/>
        <rFont val="Calibri"/>
        <family val="2"/>
        <scheme val="minor"/>
      </rPr>
      <t>http://DrJosephHammer.com/</t>
    </r>
    <r>
      <rPr>
        <sz val="11"/>
        <color theme="1"/>
        <rFont val="Calibri"/>
        <family val="2"/>
        <scheme val="minor"/>
      </rPr>
      <t>.</t>
    </r>
  </si>
  <si>
    <t>Published information about Construct Replicability and an associated index of it (H):</t>
  </si>
  <si>
    <t>Hancock, G. R., &amp; Mueller, R. O. (2001). Rethinking construct reliability within latent variable systems. In R. Cudeck, S. du Toit, &amp; D. Sorbom (Eds.), Structural equation modeling: Present and future—A Festschrift in honor of Karl Joreskog (pp. 195 216). Lincolnwood, IL: Scientific Software International.</t>
  </si>
  <si>
    <r>
      <rPr>
        <b/>
        <sz val="11"/>
        <color theme="1"/>
        <rFont val="Calibri"/>
        <family val="2"/>
        <scheme val="minor"/>
      </rPr>
      <t>Rodriguez, A., Reise, S. P., &amp; Haviland, M. G. (2016).</t>
    </r>
    <r>
      <rPr>
        <sz val="11"/>
        <color theme="1"/>
        <rFont val="Calibri"/>
        <family val="2"/>
        <scheme val="minor"/>
      </rPr>
      <t xml:space="preserve"> Applying bifactor statistical indices in the evaluation of psychological measures.</t>
    </r>
    <r>
      <rPr>
        <i/>
        <sz val="11"/>
        <color theme="1"/>
        <rFont val="Calibri"/>
        <family val="2"/>
        <scheme val="minor"/>
      </rPr>
      <t xml:space="preserve"> Journal of Personality Assessment, 98, </t>
    </r>
    <r>
      <rPr>
        <sz val="11"/>
        <color theme="1"/>
        <rFont val="Calibri"/>
        <family val="2"/>
        <scheme val="minor"/>
      </rPr>
      <t>223-237. doi: 10.1080/00223891.2015.1089249</t>
    </r>
  </si>
  <si>
    <t>Citation for Construct Replicability and H index:</t>
  </si>
  <si>
    <r>
      <t xml:space="preserve">"Construct replicability, as conceptualized by Hancock and Mueller (2001), can be summarized briefly as a statistical approach to evaluate how well a set of items represent a latent variable, and, therefore, informs on whether the SEM measurement model is suitable and replicable across studies... It follows that H will approach 1 as the magnitude of the factor loadings or number of items increases... H values, therefore, represent the correlation between a factor and an optimally-weighted item composite... high H values (&gt;.80) suggest a well-defined latent variable, which is more likely to be stable across studies, whereas low H values suggest a poorly defined latent variable, which is likely to change across studies... this index is ideal in a SEM framework for judging the feasibility of a measurement model given a particular set of items... if the H value is low (&lt; .80), then using unit-weighted item scores (i.e., not optimally-weighted scores) to reflect the underlying latent variable can only produce even less replicable results." (p. 230; </t>
    </r>
    <r>
      <rPr>
        <b/>
        <sz val="11"/>
        <color theme="1"/>
        <rFont val="Calibri"/>
        <family val="2"/>
        <scheme val="minor"/>
      </rPr>
      <t>Rodriguez et al., 2016</t>
    </r>
    <r>
      <rPr>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</si>
</sst>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theme="1"/>
      <name val="Calibri"/>
      <family val="2"/>
      <scheme val="minor"/>
    </font>
    <font>
      <b/>
      <sz val="11"/>
      <color theme="1"/>
      <name val="Calibri"/>
      <family val="2"/>
      <scheme val="minor"/>
    </font>
    <font>
      <u/>
      <sz val="11"/>
      <color theme="10"/>
      <name val="Calibri"/>
      <family val="2"/>
      <scheme val="minor"/>
    </font>
    <font>
      <i/>
      <sz val="10"/>
      <color theme="1"/>
      <name val="Calibri"/>
      <family val="2"/>
      <scheme val="minor"/>
    </font>
    <font>
      <sz val="24"/>
      <color theme="1"/>
      <name val="Calibri"/>
      <family val="2"/>
      <scheme val="minor"/>
    </font>
    <font>
      <sz val="11"/>
      <color rgb="FF0070C0"/>
      <name val="Calibri"/>
      <family val="2"/>
      <scheme val="minor"/>
    </font>
    <font>
      <i/>
      <sz val="11"/>
      <color theme="1"/>
      <name val="Calibri"/>
      <family val="2"/>
      <scheme val="minor"/>
    </font>
  </fonts>
  <fills count="3">
    <fill>
      <patternFill patternType="none"/>
    </fill>
    <fill>
      <patternFill patternType="gray125"/>
    </fill>
    <fill>
      <patternFill patternType="solid">
        <fgColor theme="1"/>
        <bgColor indexed="64"/>
      </patternFill>
    </fill>
  </fills>
  <borders count="1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s>
  <cellStyleXfs count="2">
    <xf numFmtId="0" fontId="0" fillId="0" borderId="0"/>
    <xf numFmtId="0" fontId="2" fillId="0" borderId="0" applyNumberFormat="0" applyFill="0" applyBorder="0" applyAlignment="0" applyProtection="0"/>
  </cellStyleXfs>
  <cellXfs count="35">
    <xf numFmtId="0" fontId="0" fillId="0" borderId="0" xfId="0"/>
    <xf numFmtId="164" fontId="0" fillId="0" borderId="0" xfId="0" applyNumberFormat="1"/>
    <xf numFmtId="1" fontId="0" fillId="0" borderId="6" xfId="0" applyNumberFormat="1" applyBorder="1" applyAlignment="1">
      <alignment horizontal="center"/>
    </xf>
    <xf numFmtId="164" fontId="1" fillId="0" borderId="9" xfId="0" applyNumberFormat="1" applyFont="1" applyFill="1" applyBorder="1" applyAlignment="1">
      <alignment horizontal="center"/>
    </xf>
    <xf numFmtId="164" fontId="0" fillId="0" borderId="2" xfId="0" applyNumberFormat="1" applyBorder="1" applyAlignment="1" applyProtection="1">
      <alignment horizontal="center"/>
      <protection locked="0"/>
    </xf>
    <xf numFmtId="164" fontId="0" fillId="0" borderId="4" xfId="0" applyNumberFormat="1" applyBorder="1" applyAlignment="1" applyProtection="1">
      <alignment horizontal="center"/>
      <protection locked="0"/>
    </xf>
    <xf numFmtId="0" fontId="0" fillId="0" borderId="6" xfId="0" applyBorder="1" applyAlignment="1" applyProtection="1">
      <alignment horizontal="center"/>
      <protection locked="0"/>
    </xf>
    <xf numFmtId="0" fontId="0" fillId="2" borderId="0" xfId="0" applyFill="1"/>
    <xf numFmtId="164" fontId="0" fillId="2" borderId="0" xfId="0" applyNumberFormat="1" applyFill="1"/>
    <xf numFmtId="164" fontId="0" fillId="2" borderId="0" xfId="0" applyNumberFormat="1" applyFill="1" applyAlignment="1">
      <alignment wrapText="1"/>
    </xf>
    <xf numFmtId="164" fontId="0" fillId="2" borderId="0" xfId="0" applyNumberFormat="1" applyFill="1" applyAlignment="1">
      <alignment horizontal="center"/>
    </xf>
    <xf numFmtId="0" fontId="0" fillId="0" borderId="1"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1" fillId="0" borderId="7" xfId="0" applyFont="1" applyBorder="1" applyAlignment="1"/>
    <xf numFmtId="0" fontId="1" fillId="0" borderId="5" xfId="0" applyFont="1" applyBorder="1" applyAlignment="1"/>
    <xf numFmtId="0" fontId="1" fillId="2" borderId="0" xfId="0" applyFont="1" applyFill="1" applyAlignment="1"/>
    <xf numFmtId="0" fontId="0" fillId="2" borderId="0" xfId="0" applyFill="1" applyAlignment="1">
      <alignment vertical="top" wrapText="1"/>
    </xf>
    <xf numFmtId="0" fontId="0" fillId="2" borderId="0" xfId="0" applyFill="1" applyAlignment="1">
      <alignment wrapText="1"/>
    </xf>
    <xf numFmtId="0" fontId="0" fillId="2" borderId="0" xfId="0" applyFill="1" applyAlignment="1">
      <alignment horizontal="left" wrapText="1"/>
    </xf>
    <xf numFmtId="0" fontId="0" fillId="2" borderId="0" xfId="0" applyFill="1" applyAlignment="1"/>
    <xf numFmtId="0" fontId="2" fillId="2" borderId="0" xfId="1" applyFill="1" applyAlignment="1"/>
    <xf numFmtId="0" fontId="0" fillId="0" borderId="0" xfId="0" applyAlignment="1" applyProtection="1">
      <alignment horizontal="left" vertical="top" wrapText="1"/>
      <protection locked="0"/>
    </xf>
    <xf numFmtId="0" fontId="0" fillId="0" borderId="0" xfId="0" applyAlignment="1" applyProtection="1">
      <alignment horizontal="left" wrapText="1"/>
      <protection locked="0"/>
    </xf>
    <xf numFmtId="0" fontId="2" fillId="0" borderId="0" xfId="1" applyAlignment="1" applyProtection="1">
      <alignment horizontal="left"/>
      <protection locked="0"/>
    </xf>
    <xf numFmtId="0" fontId="1" fillId="0" borderId="0" xfId="0" applyFont="1" applyProtection="1">
      <protection locked="0"/>
    </xf>
    <xf numFmtId="0" fontId="1" fillId="0" borderId="0" xfId="0" applyFont="1" applyAlignment="1" applyProtection="1">
      <alignment horizontal="left"/>
      <protection locked="0"/>
    </xf>
    <xf numFmtId="0" fontId="0" fillId="0" borderId="0" xfId="0" applyAlignment="1" applyProtection="1">
      <alignment horizontal="left" vertical="top" wrapText="1"/>
      <protection locked="0"/>
    </xf>
    <xf numFmtId="0" fontId="4" fillId="0" borderId="10" xfId="0" applyFont="1" applyBorder="1" applyAlignment="1">
      <alignment horizontal="center"/>
    </xf>
    <xf numFmtId="164" fontId="0" fillId="0" borderId="7" xfId="0" applyNumberFormat="1" applyBorder="1" applyAlignment="1">
      <alignment horizontal="left" wrapText="1"/>
    </xf>
    <xf numFmtId="164" fontId="0" fillId="0" borderId="9" xfId="0" applyNumberFormat="1" applyBorder="1" applyAlignment="1">
      <alignment horizontal="left" wrapText="1"/>
    </xf>
    <xf numFmtId="0" fontId="1" fillId="0" borderId="0" xfId="0" applyFont="1" applyAlignment="1" applyProtection="1">
      <alignment horizontal="center"/>
      <protection locked="0"/>
    </xf>
    <xf numFmtId="0" fontId="2" fillId="0" borderId="0" xfId="1" applyAlignment="1" applyProtection="1">
      <alignment horizontal="left"/>
      <protection locked="0"/>
    </xf>
    <xf numFmtId="0" fontId="3" fillId="0" borderId="8" xfId="0" applyFont="1" applyBorder="1" applyAlignment="1">
      <alignment horizontal="center"/>
    </xf>
    <xf numFmtId="0" fontId="0" fillId="0" borderId="0" xfId="0" applyAlignment="1" applyProtection="1">
      <alignment horizontal="left" wrapText="1"/>
      <protection locked="0"/>
    </xf>
  </cellXfs>
  <cellStyles count="2">
    <cellStyle name="Hyperlink" xfId="1" builtinId="8"/>
    <cellStyle name="Normal" xfId="0" builtinId="0"/>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dx.doi.org/10.1080/00223891.2015.108924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tabSelected="1" workbookViewId="0">
      <selection activeCell="B11" sqref="B11"/>
    </sheetView>
  </sheetViews>
  <sheetFormatPr defaultRowHeight="14.4" x14ac:dyDescent="0.3"/>
  <cols>
    <col min="1" max="1" width="48" customWidth="1"/>
    <col min="2" max="2" width="57.77734375" customWidth="1"/>
    <col min="3" max="3" width="2.6640625" customWidth="1"/>
    <col min="4" max="4" width="11.6640625" customWidth="1"/>
    <col min="5" max="5" width="13.5546875" customWidth="1"/>
    <col min="7" max="7" width="250.77734375" customWidth="1"/>
  </cols>
  <sheetData>
    <row r="1" spans="1:9" ht="31.8" thickBot="1" x14ac:dyDescent="0.65">
      <c r="A1" s="28" t="s">
        <v>24</v>
      </c>
      <c r="B1" s="28"/>
      <c r="C1" s="7"/>
      <c r="D1" s="7"/>
      <c r="E1" s="7"/>
      <c r="F1" s="7"/>
      <c r="G1" s="7"/>
    </row>
    <row r="2" spans="1:9" ht="15" thickBot="1" x14ac:dyDescent="0.35">
      <c r="A2" s="33" t="s">
        <v>29</v>
      </c>
      <c r="B2" s="33"/>
      <c r="C2" s="7"/>
      <c r="D2" s="7"/>
      <c r="E2" s="7"/>
      <c r="F2" s="7"/>
      <c r="G2" s="7"/>
    </row>
    <row r="3" spans="1:9" ht="63.6" customHeight="1" thickBot="1" x14ac:dyDescent="0.35">
      <c r="A3" s="29" t="s">
        <v>27</v>
      </c>
      <c r="B3" s="30"/>
      <c r="C3" s="7"/>
      <c r="D3" s="9" t="s">
        <v>0</v>
      </c>
      <c r="E3" s="9" t="s">
        <v>1</v>
      </c>
      <c r="F3" s="9" t="s">
        <v>2</v>
      </c>
      <c r="G3" s="7"/>
      <c r="I3" s="1"/>
    </row>
    <row r="4" spans="1:9" x14ac:dyDescent="0.3">
      <c r="A4" s="11" t="s">
        <v>4</v>
      </c>
      <c r="B4" s="4">
        <v>0.56000000000000005</v>
      </c>
      <c r="C4" s="7"/>
      <c r="D4" s="8">
        <f t="shared" ref="D4:D23" si="0">B4^2</f>
        <v>0.31360000000000005</v>
      </c>
      <c r="E4" s="8">
        <f t="shared" ref="E4:E23" si="1">1-D4</f>
        <v>0.6863999999999999</v>
      </c>
      <c r="F4" s="8">
        <f t="shared" ref="F4:F23" si="2">D4/E4</f>
        <v>0.456876456876457</v>
      </c>
      <c r="G4" s="7"/>
      <c r="I4" s="1"/>
    </row>
    <row r="5" spans="1:9" x14ac:dyDescent="0.3">
      <c r="A5" s="12" t="s">
        <v>5</v>
      </c>
      <c r="B5" s="5">
        <v>0.54</v>
      </c>
      <c r="C5" s="7"/>
      <c r="D5" s="8">
        <f t="shared" si="0"/>
        <v>0.29160000000000003</v>
      </c>
      <c r="E5" s="8">
        <f t="shared" si="1"/>
        <v>0.70839999999999992</v>
      </c>
      <c r="F5" s="8">
        <f t="shared" si="2"/>
        <v>0.41163184641445522</v>
      </c>
      <c r="G5" s="7"/>
      <c r="I5" s="1"/>
    </row>
    <row r="6" spans="1:9" x14ac:dyDescent="0.3">
      <c r="A6" s="12" t="s">
        <v>6</v>
      </c>
      <c r="B6" s="5">
        <v>0.44</v>
      </c>
      <c r="C6" s="7"/>
      <c r="D6" s="8">
        <f t="shared" si="0"/>
        <v>0.19359999999999999</v>
      </c>
      <c r="E6" s="8">
        <f t="shared" si="1"/>
        <v>0.80640000000000001</v>
      </c>
      <c r="F6" s="8">
        <f t="shared" si="2"/>
        <v>0.24007936507936506</v>
      </c>
      <c r="G6" s="7"/>
    </row>
    <row r="7" spans="1:9" x14ac:dyDescent="0.3">
      <c r="A7" s="12" t="s">
        <v>7</v>
      </c>
      <c r="B7" s="5">
        <v>0.33</v>
      </c>
      <c r="C7" s="7"/>
      <c r="D7" s="8">
        <f t="shared" si="0"/>
        <v>0.10890000000000001</v>
      </c>
      <c r="E7" s="8">
        <f t="shared" si="1"/>
        <v>0.8911</v>
      </c>
      <c r="F7" s="8">
        <f t="shared" si="2"/>
        <v>0.12220850634047807</v>
      </c>
      <c r="G7" s="7"/>
      <c r="I7" s="1"/>
    </row>
    <row r="8" spans="1:9" x14ac:dyDescent="0.3">
      <c r="A8" s="12" t="s">
        <v>8</v>
      </c>
      <c r="B8" s="5">
        <v>0.33</v>
      </c>
      <c r="C8" s="7"/>
      <c r="D8" s="8">
        <f t="shared" si="0"/>
        <v>0.10890000000000001</v>
      </c>
      <c r="E8" s="8">
        <f t="shared" si="1"/>
        <v>0.8911</v>
      </c>
      <c r="F8" s="8">
        <f t="shared" si="2"/>
        <v>0.12220850634047807</v>
      </c>
      <c r="G8" s="7"/>
      <c r="I8" s="1"/>
    </row>
    <row r="9" spans="1:9" x14ac:dyDescent="0.3">
      <c r="A9" s="12" t="s">
        <v>9</v>
      </c>
      <c r="B9" s="5">
        <v>0.22</v>
      </c>
      <c r="C9" s="7"/>
      <c r="D9" s="8">
        <f t="shared" si="0"/>
        <v>4.8399999999999999E-2</v>
      </c>
      <c r="E9" s="8">
        <f t="shared" si="1"/>
        <v>0.9516</v>
      </c>
      <c r="F9" s="8">
        <f t="shared" si="2"/>
        <v>5.0861706599411513E-2</v>
      </c>
      <c r="G9" s="7"/>
      <c r="I9" s="1"/>
    </row>
    <row r="10" spans="1:9" x14ac:dyDescent="0.3">
      <c r="A10" s="12" t="s">
        <v>10</v>
      </c>
      <c r="B10" s="5">
        <v>0.307</v>
      </c>
      <c r="C10" s="7"/>
      <c r="D10" s="8">
        <f t="shared" si="0"/>
        <v>9.4248999999999999E-2</v>
      </c>
      <c r="E10" s="8">
        <f t="shared" si="1"/>
        <v>0.90575099999999997</v>
      </c>
      <c r="F10" s="8">
        <f t="shared" si="2"/>
        <v>0.10405619204395027</v>
      </c>
      <c r="G10" s="7"/>
      <c r="I10" s="1"/>
    </row>
    <row r="11" spans="1:9" x14ac:dyDescent="0.3">
      <c r="A11" s="12" t="s">
        <v>11</v>
      </c>
      <c r="B11" s="5">
        <v>0.67800000000000005</v>
      </c>
      <c r="C11" s="7"/>
      <c r="D11" s="8">
        <f t="shared" si="0"/>
        <v>0.45968400000000004</v>
      </c>
      <c r="E11" s="8">
        <f t="shared" si="1"/>
        <v>0.54031600000000002</v>
      </c>
      <c r="F11" s="8">
        <f t="shared" si="2"/>
        <v>0.85076880936340959</v>
      </c>
      <c r="G11" s="7"/>
      <c r="I11" s="1"/>
    </row>
    <row r="12" spans="1:9" x14ac:dyDescent="0.3">
      <c r="A12" s="12" t="s">
        <v>12</v>
      </c>
      <c r="B12" s="5">
        <v>0.33</v>
      </c>
      <c r="C12" s="7"/>
      <c r="D12" s="8">
        <f t="shared" si="0"/>
        <v>0.10890000000000001</v>
      </c>
      <c r="E12" s="8">
        <f t="shared" si="1"/>
        <v>0.8911</v>
      </c>
      <c r="F12" s="8">
        <f t="shared" si="2"/>
        <v>0.12220850634047807</v>
      </c>
      <c r="G12" s="7"/>
      <c r="I12" s="1"/>
    </row>
    <row r="13" spans="1:9" x14ac:dyDescent="0.3">
      <c r="A13" s="12" t="s">
        <v>13</v>
      </c>
      <c r="B13" s="5">
        <v>0.67600000000000005</v>
      </c>
      <c r="C13" s="7"/>
      <c r="D13" s="8">
        <f t="shared" si="0"/>
        <v>0.45697600000000005</v>
      </c>
      <c r="E13" s="8">
        <f t="shared" si="1"/>
        <v>0.54302399999999995</v>
      </c>
      <c r="F13" s="8">
        <f t="shared" si="2"/>
        <v>0.84153923215180193</v>
      </c>
      <c r="G13" s="7"/>
      <c r="I13" s="1"/>
    </row>
    <row r="14" spans="1:9" x14ac:dyDescent="0.3">
      <c r="A14" s="12" t="s">
        <v>14</v>
      </c>
      <c r="B14" s="5"/>
      <c r="C14" s="7"/>
      <c r="D14" s="8">
        <f t="shared" si="0"/>
        <v>0</v>
      </c>
      <c r="E14" s="8">
        <f t="shared" si="1"/>
        <v>1</v>
      </c>
      <c r="F14" s="8">
        <f t="shared" si="2"/>
        <v>0</v>
      </c>
      <c r="G14" s="7"/>
      <c r="I14" s="1"/>
    </row>
    <row r="15" spans="1:9" x14ac:dyDescent="0.3">
      <c r="A15" s="12" t="s">
        <v>15</v>
      </c>
      <c r="B15" s="5"/>
      <c r="C15" s="7"/>
      <c r="D15" s="8">
        <f t="shared" si="0"/>
        <v>0</v>
      </c>
      <c r="E15" s="8">
        <f t="shared" si="1"/>
        <v>1</v>
      </c>
      <c r="F15" s="8">
        <f t="shared" si="2"/>
        <v>0</v>
      </c>
      <c r="G15" s="7"/>
      <c r="I15" s="1"/>
    </row>
    <row r="16" spans="1:9" x14ac:dyDescent="0.3">
      <c r="A16" s="12" t="s">
        <v>16</v>
      </c>
      <c r="B16" s="5"/>
      <c r="C16" s="7"/>
      <c r="D16" s="8">
        <f t="shared" si="0"/>
        <v>0</v>
      </c>
      <c r="E16" s="8">
        <f t="shared" si="1"/>
        <v>1</v>
      </c>
      <c r="F16" s="8">
        <f t="shared" si="2"/>
        <v>0</v>
      </c>
      <c r="G16" s="7"/>
      <c r="I16" s="1"/>
    </row>
    <row r="17" spans="1:9" x14ac:dyDescent="0.3">
      <c r="A17" s="12" t="s">
        <v>17</v>
      </c>
      <c r="B17" s="5"/>
      <c r="C17" s="7"/>
      <c r="D17" s="8">
        <f t="shared" si="0"/>
        <v>0</v>
      </c>
      <c r="E17" s="8">
        <f t="shared" si="1"/>
        <v>1</v>
      </c>
      <c r="F17" s="8">
        <f t="shared" si="2"/>
        <v>0</v>
      </c>
      <c r="G17" s="7"/>
      <c r="I17" s="1"/>
    </row>
    <row r="18" spans="1:9" x14ac:dyDescent="0.3">
      <c r="A18" s="12" t="s">
        <v>18</v>
      </c>
      <c r="B18" s="5"/>
      <c r="C18" s="7"/>
      <c r="D18" s="8">
        <f t="shared" si="0"/>
        <v>0</v>
      </c>
      <c r="E18" s="8">
        <f t="shared" si="1"/>
        <v>1</v>
      </c>
      <c r="F18" s="8">
        <f t="shared" si="2"/>
        <v>0</v>
      </c>
      <c r="G18" s="7"/>
      <c r="I18" s="1"/>
    </row>
    <row r="19" spans="1:9" x14ac:dyDescent="0.3">
      <c r="A19" s="12" t="s">
        <v>19</v>
      </c>
      <c r="B19" s="5"/>
      <c r="C19" s="7"/>
      <c r="D19" s="8">
        <f t="shared" si="0"/>
        <v>0</v>
      </c>
      <c r="E19" s="8">
        <f t="shared" si="1"/>
        <v>1</v>
      </c>
      <c r="F19" s="8">
        <f t="shared" si="2"/>
        <v>0</v>
      </c>
      <c r="G19" s="7"/>
      <c r="I19" s="1"/>
    </row>
    <row r="20" spans="1:9" x14ac:dyDescent="0.3">
      <c r="A20" s="12" t="s">
        <v>20</v>
      </c>
      <c r="B20" s="5"/>
      <c r="C20" s="7"/>
      <c r="D20" s="8">
        <f t="shared" si="0"/>
        <v>0</v>
      </c>
      <c r="E20" s="8">
        <f t="shared" si="1"/>
        <v>1</v>
      </c>
      <c r="F20" s="8">
        <f t="shared" si="2"/>
        <v>0</v>
      </c>
      <c r="G20" s="7"/>
      <c r="I20" s="1"/>
    </row>
    <row r="21" spans="1:9" x14ac:dyDescent="0.3">
      <c r="A21" s="12" t="s">
        <v>21</v>
      </c>
      <c r="B21" s="5"/>
      <c r="C21" s="7"/>
      <c r="D21" s="8">
        <f t="shared" si="0"/>
        <v>0</v>
      </c>
      <c r="E21" s="8">
        <f t="shared" si="1"/>
        <v>1</v>
      </c>
      <c r="F21" s="8">
        <f t="shared" si="2"/>
        <v>0</v>
      </c>
      <c r="G21" s="7"/>
      <c r="I21" s="1"/>
    </row>
    <row r="22" spans="1:9" x14ac:dyDescent="0.3">
      <c r="A22" s="12" t="s">
        <v>22</v>
      </c>
      <c r="B22" s="5"/>
      <c r="C22" s="7"/>
      <c r="D22" s="8">
        <f t="shared" si="0"/>
        <v>0</v>
      </c>
      <c r="E22" s="8">
        <f t="shared" si="1"/>
        <v>1</v>
      </c>
      <c r="F22" s="8">
        <f t="shared" si="2"/>
        <v>0</v>
      </c>
      <c r="G22" s="7"/>
      <c r="I22" s="1"/>
    </row>
    <row r="23" spans="1:9" ht="15" thickBot="1" x14ac:dyDescent="0.35">
      <c r="A23" s="13" t="s">
        <v>23</v>
      </c>
      <c r="B23" s="6"/>
      <c r="C23" s="7"/>
      <c r="D23" s="8">
        <f t="shared" si="0"/>
        <v>0</v>
      </c>
      <c r="E23" s="8">
        <f t="shared" si="1"/>
        <v>1</v>
      </c>
      <c r="F23" s="8">
        <f t="shared" si="2"/>
        <v>0</v>
      </c>
      <c r="G23" s="7"/>
    </row>
    <row r="24" spans="1:9" ht="15" thickBot="1" x14ac:dyDescent="0.35">
      <c r="C24" s="7"/>
      <c r="D24" s="7"/>
      <c r="E24" s="10" t="s">
        <v>3</v>
      </c>
      <c r="F24" s="10">
        <f>SUM(F4:F23)</f>
        <v>3.3224391275502847</v>
      </c>
      <c r="G24" s="7"/>
    </row>
    <row r="25" spans="1:9" ht="15" thickBot="1" x14ac:dyDescent="0.35">
      <c r="A25" s="14" t="s">
        <v>25</v>
      </c>
      <c r="B25" s="3">
        <f>1/(1+(1/F24))</f>
        <v>0.76864914218774805</v>
      </c>
      <c r="C25" s="7"/>
      <c r="D25" s="7"/>
      <c r="E25" s="7"/>
      <c r="F25" s="7"/>
      <c r="G25" s="7"/>
    </row>
    <row r="26" spans="1:9" ht="15" thickBot="1" x14ac:dyDescent="0.35">
      <c r="A26" s="15" t="s">
        <v>26</v>
      </c>
      <c r="B26" s="2">
        <f>COUNTA(B4:B23)</f>
        <v>10</v>
      </c>
      <c r="C26" s="7"/>
      <c r="D26" s="8"/>
      <c r="E26" s="7"/>
      <c r="F26" s="7"/>
      <c r="G26" s="7"/>
    </row>
    <row r="27" spans="1:9" x14ac:dyDescent="0.3">
      <c r="C27" s="7"/>
      <c r="D27" s="7"/>
      <c r="E27" s="7"/>
      <c r="F27" s="7"/>
      <c r="G27" s="7"/>
    </row>
    <row r="28" spans="1:9" x14ac:dyDescent="0.3">
      <c r="A28" s="31" t="s">
        <v>33</v>
      </c>
      <c r="B28" s="31"/>
      <c r="C28" s="16"/>
      <c r="D28" s="7"/>
      <c r="E28" s="7"/>
      <c r="F28" s="7"/>
      <c r="G28" s="7"/>
    </row>
    <row r="29" spans="1:9" ht="134.4" customHeight="1" x14ac:dyDescent="0.3">
      <c r="A29" s="27" t="s">
        <v>37</v>
      </c>
      <c r="B29" s="27"/>
      <c r="C29" s="17"/>
      <c r="D29" s="7"/>
      <c r="E29" s="7"/>
      <c r="F29" s="7"/>
      <c r="G29" s="7"/>
    </row>
    <row r="30" spans="1:9" ht="13.2" customHeight="1" x14ac:dyDescent="0.3">
      <c r="A30" s="22"/>
      <c r="B30" s="22"/>
      <c r="C30" s="17"/>
      <c r="D30" s="7"/>
      <c r="E30" s="7"/>
      <c r="F30" s="7"/>
      <c r="G30" s="7"/>
    </row>
    <row r="31" spans="1:9" ht="28.2" customHeight="1" x14ac:dyDescent="0.3">
      <c r="A31" s="34" t="s">
        <v>35</v>
      </c>
      <c r="B31" s="34"/>
      <c r="C31" s="18"/>
      <c r="D31" s="8"/>
      <c r="E31" s="7"/>
      <c r="F31" s="7"/>
      <c r="G31" s="7"/>
    </row>
    <row r="32" spans="1:9" ht="12" customHeight="1" x14ac:dyDescent="0.3">
      <c r="A32" s="23"/>
      <c r="B32" s="23"/>
      <c r="C32" s="19"/>
      <c r="D32" s="8"/>
      <c r="E32" s="7"/>
      <c r="F32" s="7"/>
      <c r="G32" s="7"/>
    </row>
    <row r="33" spans="1:7" x14ac:dyDescent="0.3">
      <c r="A33" s="26" t="s">
        <v>31</v>
      </c>
      <c r="B33" s="26"/>
      <c r="C33" s="20"/>
      <c r="D33" s="8"/>
      <c r="E33" s="7"/>
      <c r="F33" s="7"/>
      <c r="G33" s="7"/>
    </row>
    <row r="34" spans="1:7" x14ac:dyDescent="0.3">
      <c r="A34" s="32" t="s">
        <v>28</v>
      </c>
      <c r="B34" s="32"/>
      <c r="C34" s="21"/>
      <c r="D34" s="8"/>
      <c r="E34" s="7"/>
      <c r="F34" s="7"/>
      <c r="G34" s="7"/>
    </row>
    <row r="35" spans="1:7" x14ac:dyDescent="0.3">
      <c r="A35" s="24"/>
      <c r="B35" s="24"/>
      <c r="C35" s="21"/>
      <c r="D35" s="8"/>
      <c r="E35" s="7"/>
      <c r="F35" s="7"/>
      <c r="G35" s="7"/>
    </row>
    <row r="36" spans="1:7" x14ac:dyDescent="0.3">
      <c r="A36" s="25" t="s">
        <v>36</v>
      </c>
      <c r="B36" s="24"/>
      <c r="C36" s="21"/>
      <c r="D36" s="8"/>
      <c r="E36" s="7"/>
      <c r="F36" s="7"/>
      <c r="G36" s="7"/>
    </row>
    <row r="37" spans="1:7" ht="29.4" customHeight="1" x14ac:dyDescent="0.3">
      <c r="A37" s="27" t="s">
        <v>34</v>
      </c>
      <c r="B37" s="27"/>
      <c r="C37" s="21"/>
      <c r="D37" s="8"/>
      <c r="E37" s="7"/>
      <c r="F37" s="7"/>
      <c r="G37" s="7"/>
    </row>
    <row r="38" spans="1:7" ht="15.6" customHeight="1" x14ac:dyDescent="0.3">
      <c r="A38" s="22"/>
      <c r="B38" s="22"/>
      <c r="C38" s="21"/>
      <c r="D38" s="8"/>
      <c r="E38" s="7"/>
      <c r="F38" s="7"/>
      <c r="G38" s="7"/>
    </row>
    <row r="39" spans="1:7" x14ac:dyDescent="0.3">
      <c r="A39" s="26" t="s">
        <v>30</v>
      </c>
      <c r="B39" s="26"/>
      <c r="C39" s="16"/>
      <c r="D39" s="8"/>
      <c r="E39" s="7"/>
      <c r="F39" s="7"/>
      <c r="G39" s="7"/>
    </row>
    <row r="40" spans="1:7" ht="47.4" customHeight="1" x14ac:dyDescent="0.3">
      <c r="A40" s="27" t="s">
        <v>32</v>
      </c>
      <c r="B40" s="27"/>
      <c r="C40" s="17"/>
      <c r="D40" s="8"/>
      <c r="E40" s="7"/>
      <c r="F40" s="7"/>
      <c r="G40" s="7"/>
    </row>
    <row r="41" spans="1:7" ht="374.4" customHeight="1" x14ac:dyDescent="0.3">
      <c r="A41" s="7"/>
      <c r="B41" s="7"/>
      <c r="C41" s="7"/>
      <c r="D41" s="8"/>
      <c r="E41" s="7"/>
      <c r="F41" s="7"/>
      <c r="G41" s="7"/>
    </row>
    <row r="42" spans="1:7" x14ac:dyDescent="0.3">
      <c r="D42" s="1"/>
    </row>
    <row r="43" spans="1:7" x14ac:dyDescent="0.3">
      <c r="D43" s="1"/>
    </row>
    <row r="44" spans="1:7" x14ac:dyDescent="0.3">
      <c r="D44" s="1"/>
    </row>
    <row r="45" spans="1:7" x14ac:dyDescent="0.3">
      <c r="D45" s="1"/>
    </row>
    <row r="46" spans="1:7" x14ac:dyDescent="0.3">
      <c r="D46" s="1"/>
    </row>
    <row r="47" spans="1:7" x14ac:dyDescent="0.3">
      <c r="D47" s="1"/>
    </row>
    <row r="48" spans="1:7" x14ac:dyDescent="0.3">
      <c r="D48" s="1"/>
    </row>
    <row r="49" spans="4:4" x14ac:dyDescent="0.3">
      <c r="D49" s="1"/>
    </row>
    <row r="50" spans="4:4" x14ac:dyDescent="0.3">
      <c r="D50" s="1"/>
    </row>
    <row r="51" spans="4:4" x14ac:dyDescent="0.3">
      <c r="D51" s="1"/>
    </row>
  </sheetData>
  <sheetProtection algorithmName="SHA-512" hashValue="N8pw6wJOSf1409naSUzb35FOnjJXSYMQd9LZH45g2CNBAahmTmt/sjCb7AjGcPci3sNN9etbninLtqd1eO/vfw==" saltValue="AuyCEW5ujEQx1ENhWvmm7w==" spinCount="100000" sheet="1" objects="1" scenarios="1" selectLockedCells="1"/>
  <mergeCells count="11">
    <mergeCell ref="A39:B39"/>
    <mergeCell ref="A40:B40"/>
    <mergeCell ref="A37:B37"/>
    <mergeCell ref="A1:B1"/>
    <mergeCell ref="A3:B3"/>
    <mergeCell ref="A28:B28"/>
    <mergeCell ref="A33:B33"/>
    <mergeCell ref="A34:B34"/>
    <mergeCell ref="A2:B2"/>
    <mergeCell ref="A29:B29"/>
    <mergeCell ref="A31:B31"/>
  </mergeCells>
  <conditionalFormatting sqref="B4:B23">
    <cfRule type="colorScale" priority="3">
      <colorScale>
        <cfvo type="min"/>
        <cfvo type="max"/>
        <color rgb="FFFCFCFF"/>
        <color rgb="FF63BE7B"/>
      </colorScale>
    </cfRule>
  </conditionalFormatting>
  <conditionalFormatting sqref="B25">
    <cfRule type="cellIs" dxfId="1" priority="1" operator="greaterThan">
      <formula>0.8</formula>
    </cfRule>
    <cfRule type="cellIs" dxfId="0" priority="2" operator="lessThan">
      <formula>0.8</formula>
    </cfRule>
  </conditionalFormatting>
  <hyperlinks>
    <hyperlink ref="A34" r:id="rId1"/>
  </hyperlinks>
  <pageMargins left="0.7" right="0.7" top="0.75" bottom="0.75" header="0.3" footer="0.3"/>
  <pageSetup orientation="portrait" horizontalDpi="4294967294" verticalDpi="4294967294"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 Calculator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dc:creator>
  <cp:lastModifiedBy>J</cp:lastModifiedBy>
  <dcterms:created xsi:type="dcterms:W3CDTF">2016-10-10T02:03:43Z</dcterms:created>
  <dcterms:modified xsi:type="dcterms:W3CDTF">2016-10-18T20:26:47Z</dcterms:modified>
</cp:coreProperties>
</file>